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604\05提出・HP\01 HP画面\"/>
    </mc:Choice>
  </mc:AlternateContent>
  <xr:revisionPtr revIDLastSave="0" documentId="13_ncr:1_{DEA636D1-D37F-4442-BB27-3739810444CE}" xr6:coauthVersionLast="47" xr6:coauthVersionMax="47" xr10:uidLastSave="{00000000-0000-0000-0000-000000000000}"/>
  <bookViews>
    <workbookView xWindow="-2314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'都市整備部調書（Excel建コン)'!$B$2:$X$24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X13" i="1" l="1"/>
  <c r="X14" i="1"/>
  <c r="X15" i="1"/>
  <c r="X16" i="1"/>
  <c r="X17" i="1"/>
  <c r="X18" i="1"/>
  <c r="X19" i="1"/>
  <c r="X20" i="1"/>
  <c r="X21" i="1"/>
  <c r="X22" i="1"/>
  <c r="X11" i="1"/>
  <c r="X12" i="1"/>
  <c r="X24" i="1" l="1"/>
  <c r="X23" i="1"/>
  <c r="X10" i="1"/>
  <c r="X9" i="1"/>
  <c r="X8" i="1"/>
  <c r="X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<sst xmlns="http://schemas.openxmlformats.org/spreadsheetml/2006/main" count="284" uniqueCount="134">
  <si>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</si>
  <si>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</si>
  <si>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</si>
  <si>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</si>
  <si>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</si>
  <si>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</si>
  <si>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</si>
  <si>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</si>
  <si>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</si>
  <si>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</si>
  <si>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</si>
  <si>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</si>
  <si>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</si>
  <si>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３ケ月</t>
    <rPh sb="1" eb="3">
      <t>カゲツ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</si>
  <si>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</si>
  <si>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</si>
  <si>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</si>
  <si>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７ケ月</t>
    <rPh sb="1" eb="3">
      <t>カゲツ</t>
    </rPh>
    <phoneticPr fontId="2"/>
  </si>
  <si>
    <t>８ケ月</t>
    <rPh sb="1" eb="3">
      <t>カゲツ</t>
    </rPh>
    <phoneticPr fontId="2"/>
  </si>
  <si>
    <t>１０ケ月</t>
    <rPh sb="2" eb="4">
      <t>カゲツ</t>
    </rPh>
    <phoneticPr fontId="2"/>
  </si>
  <si>
    <t>１２ケ月</t>
    <rPh sb="2" eb="4">
      <t>カゲツ</t>
    </rPh>
    <phoneticPr fontId="2"/>
  </si>
  <si>
    <t>河内長野市</t>
  </si>
  <si>
    <t>堺市北区</t>
  </si>
  <si>
    <t>富田林市</t>
  </si>
  <si>
    <t>羽曳野市</t>
  </si>
  <si>
    <t>測量</t>
  </si>
  <si>
    <t>地質調査</t>
  </si>
  <si>
    <t>藤井寺市</t>
  </si>
  <si>
    <t>松原市</t>
  </si>
  <si>
    <t>建設コンサルタント</t>
  </si>
  <si>
    <t>補償コンサルタント</t>
  </si>
  <si>
    <t>南河内郡河南町</t>
  </si>
  <si>
    <t>南河内郡太子町</t>
  </si>
  <si>
    <t>南河内郡千早赤阪村</t>
  </si>
  <si>
    <t>210010</t>
  </si>
  <si>
    <t>210020</t>
  </si>
  <si>
    <t>210030</t>
  </si>
  <si>
    <t>211230</t>
  </si>
  <si>
    <t>313020</t>
  </si>
  <si>
    <t>313110</t>
  </si>
  <si>
    <t>313120</t>
  </si>
  <si>
    <t>313130</t>
  </si>
  <si>
    <t>339435</t>
  </si>
  <si>
    <t>518430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</si>
  <si>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</si>
  <si>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</si>
  <si>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</si>
  <si>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</si>
  <si>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</si>
  <si>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</si>
  <si>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</si>
  <si>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</si>
  <si>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</si>
  <si>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</si>
  <si>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</si>
  <si>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</si>
  <si>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</si>
  <si>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</si>
  <si>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</si>
  <si>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</si>
  <si>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</si>
  <si>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</si>
  <si>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</si>
  <si>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2025-20-900418</t>
    <phoneticPr fontId="2"/>
  </si>
  <si>
    <t>2025-20-900438</t>
    <phoneticPr fontId="2"/>
  </si>
  <si>
    <t>2025-20-900463</t>
    <phoneticPr fontId="2"/>
  </si>
  <si>
    <t>2025-20-900464</t>
    <phoneticPr fontId="2"/>
  </si>
  <si>
    <t>2025-20-900825</t>
    <phoneticPr fontId="2"/>
  </si>
  <si>
    <t>2025-20-900886</t>
    <phoneticPr fontId="2"/>
  </si>
  <si>
    <t>2025-20-900887</t>
    <phoneticPr fontId="2"/>
  </si>
  <si>
    <t>　第四明治橋右岸取付スロープ橋設計委託</t>
    <phoneticPr fontId="2"/>
  </si>
  <si>
    <t>外　道路台帳修正等委託</t>
    <phoneticPr fontId="2"/>
  </si>
  <si>
    <t>外　全国道路・街路交通情勢調査委託（Ｒ７）（富田林土木事務所）（その１）</t>
    <phoneticPr fontId="2"/>
  </si>
  <si>
    <t>　桜木の里測量委託</t>
    <phoneticPr fontId="2"/>
  </si>
  <si>
    <t>外　全国道路・街路交通情勢調査委託（Ｒ７）（富田林土木事務所）（その２）</t>
    <phoneticPr fontId="2"/>
  </si>
  <si>
    <t>　土質調査委託</t>
    <phoneticPr fontId="2"/>
  </si>
  <si>
    <t>、藤井寺市、松原市、八尾市、柏原市</t>
    <rPh sb="1" eb="5">
      <t>フジイデラシ</t>
    </rPh>
    <rPh sb="6" eb="9">
      <t>マツバラシ</t>
    </rPh>
    <rPh sb="10" eb="13">
      <t>ヤオシ</t>
    </rPh>
    <rPh sb="14" eb="17">
      <t>カシワラシ</t>
    </rPh>
    <phoneticPr fontId="2"/>
  </si>
  <si>
    <t>旭ヶ丘町　外</t>
    <rPh sb="0" eb="4">
      <t>アサヒガオカマチ</t>
    </rPh>
    <rPh sb="5" eb="6">
      <t>ホカ</t>
    </rPh>
    <phoneticPr fontId="2"/>
  </si>
  <si>
    <t>大堀四丁目地先</t>
    <phoneticPr fontId="2"/>
  </si>
  <si>
    <t>錦織地内</t>
    <phoneticPr fontId="2"/>
  </si>
  <si>
    <t>外</t>
    <rPh sb="0" eb="1">
      <t>ホカ</t>
    </rPh>
    <phoneticPr fontId="2"/>
  </si>
  <si>
    <t>　河内橋　測量委託</t>
    <phoneticPr fontId="2"/>
  </si>
  <si>
    <t>　河内橋　地質調査委託</t>
    <phoneticPr fontId="2"/>
  </si>
  <si>
    <t>北條町地内　外</t>
    <phoneticPr fontId="2"/>
  </si>
  <si>
    <t>交通量調査地点の検討　一式、道路交通調査　一式</t>
    <phoneticPr fontId="2"/>
  </si>
  <si>
    <t>横断歩道橋詳細設計　一式、仮橋・仮桟橋詳細設計　一式</t>
    <phoneticPr fontId="2"/>
  </si>
  <si>
    <t>道路施設現況調査　一式、現地測量　一式、道路台帳修正　一式</t>
    <phoneticPr fontId="2"/>
  </si>
  <si>
    <t>桜木の里南入口実施設計　一式</t>
    <phoneticPr fontId="2"/>
  </si>
  <si>
    <t>ＵＡＶレーザ測量　一式</t>
    <phoneticPr fontId="2"/>
  </si>
  <si>
    <t>土質調査　一式</t>
    <phoneticPr fontId="2"/>
  </si>
  <si>
    <t>現地測量　一式、路線測量　一式</t>
    <phoneticPr fontId="2"/>
  </si>
  <si>
    <t>地質調査　一式</t>
    <phoneticPr fontId="2"/>
  </si>
  <si>
    <t>（１０）</t>
    <phoneticPr fontId="4"/>
  </si>
  <si>
    <t>（８）</t>
    <phoneticPr fontId="2"/>
  </si>
  <si>
    <t>（３）（４）（８）（９）</t>
    <phoneticPr fontId="2"/>
  </si>
  <si>
    <t>（７）</t>
    <phoneticPr fontId="2"/>
  </si>
  <si>
    <t>（４）（７）（８）</t>
    <phoneticPr fontId="2"/>
  </si>
  <si>
    <t>（４）</t>
    <phoneticPr fontId="2"/>
  </si>
  <si>
    <t>・（４）場所については、（４）場所欄に記載している場所ではなく以下の場所とします。
富田林市、河内長野市、大阪狭山市、南河内郡太子町、南河内郡河南町、南河内郡千早赤阪村</t>
    <rPh sb="4" eb="6">
      <t>バショ</t>
    </rPh>
    <rPh sb="15" eb="18">
      <t>バショラン</t>
    </rPh>
    <rPh sb="19" eb="21">
      <t>キサイ</t>
    </rPh>
    <rPh sb="25" eb="27">
      <t>バショ</t>
    </rPh>
    <rPh sb="31" eb="33">
      <t>イカ</t>
    </rPh>
    <rPh sb="34" eb="36">
      <t>バショ</t>
    </rPh>
    <rPh sb="42" eb="46">
      <t>トンダバヤシシ</t>
    </rPh>
    <phoneticPr fontId="2"/>
  </si>
  <si>
    <t>　河川現況測量委託（Ｒ７）</t>
    <phoneticPr fontId="2"/>
  </si>
  <si>
    <t>常磐町二丁地内　外</t>
    <phoneticPr fontId="2"/>
  </si>
  <si>
    <t>河川現況測量　一式、河川台帳作成　一式</t>
    <phoneticPr fontId="2"/>
  </si>
  <si>
    <t>2025-20-900454</t>
    <phoneticPr fontId="2"/>
  </si>
  <si>
    <t>2025-20-900456</t>
    <phoneticPr fontId="2"/>
  </si>
  <si>
    <t>　詳細設計委託（石川合流点外Ｒ７）</t>
    <phoneticPr fontId="2"/>
  </si>
  <si>
    <t>川向地内　外</t>
    <rPh sb="0" eb="2">
      <t>カワムカイ</t>
    </rPh>
    <rPh sb="2" eb="3">
      <t>チ</t>
    </rPh>
    <rPh sb="3" eb="4">
      <t>ナイ</t>
    </rPh>
    <rPh sb="5" eb="6">
      <t>ホカ</t>
    </rPh>
    <phoneticPr fontId="2"/>
  </si>
  <si>
    <t>　橋梁予備設計委託（古市橋外Ｒ７）</t>
    <phoneticPr fontId="2"/>
  </si>
  <si>
    <t>古市三丁目地内</t>
    <phoneticPr fontId="2"/>
  </si>
  <si>
    <t>護岸詳細設計　一式</t>
    <phoneticPr fontId="2"/>
  </si>
  <si>
    <t>橋梁予備設計　２橋</t>
    <phoneticPr fontId="2"/>
  </si>
  <si>
    <t>2025-20-900468</t>
    <phoneticPr fontId="2"/>
  </si>
  <si>
    <t>2025-20-900470</t>
    <phoneticPr fontId="2"/>
  </si>
  <si>
    <t>大字太子地内 外</t>
    <phoneticPr fontId="2"/>
  </si>
  <si>
    <t>（３）（４）（７）（８）（９）</t>
    <phoneticPr fontId="2"/>
  </si>
  <si>
    <t>　土質調査委託（高屋橋下流Ｒ７）</t>
    <phoneticPr fontId="2"/>
  </si>
  <si>
    <t>2025-20-900455</t>
    <phoneticPr fontId="2"/>
  </si>
  <si>
    <t>　詳細設計委託（大乗橋上流Ｒ７）</t>
    <phoneticPr fontId="2"/>
  </si>
  <si>
    <t>（８）（９）</t>
    <phoneticPr fontId="2"/>
  </si>
  <si>
    <t>2025-20-900457</t>
    <phoneticPr fontId="2"/>
  </si>
  <si>
    <t>　改修工事にかかる工事損失補償算定業務委託</t>
    <phoneticPr fontId="2"/>
  </si>
  <si>
    <t>大字一須賀地内</t>
    <rPh sb="0" eb="2">
      <t>オオアザ</t>
    </rPh>
    <rPh sb="2" eb="3">
      <t>イチ</t>
    </rPh>
    <rPh sb="3" eb="5">
      <t>スガ</t>
    </rPh>
    <rPh sb="5" eb="6">
      <t>チ</t>
    </rPh>
    <rPh sb="6" eb="7">
      <t>ナイ</t>
    </rPh>
    <phoneticPr fontId="2"/>
  </si>
  <si>
    <t>事業損失算定　一式、費用負担説明業務　一式</t>
    <phoneticPr fontId="2"/>
  </si>
  <si>
    <t>外　土砂・洪水氾濫対策計画検討委託（Ｒ７）</t>
    <phoneticPr fontId="2"/>
  </si>
  <si>
    <t>千早地内</t>
    <phoneticPr fontId="2"/>
  </si>
  <si>
    <t>大和川水系石見川第九支渓　土質調査委託（Ｒ７）その２</t>
    <phoneticPr fontId="2"/>
  </si>
  <si>
    <t>小深地内</t>
    <phoneticPr fontId="2"/>
  </si>
  <si>
    <t>土砂・洪水氾濫対策計画検討　一式</t>
    <phoneticPr fontId="2"/>
  </si>
  <si>
    <t>（１３）</t>
    <phoneticPr fontId="2"/>
  </si>
  <si>
    <t>・変更日：６月４日</t>
    <rPh sb="1" eb="4">
      <t>ヘンコウビ</t>
    </rPh>
    <rPh sb="6" eb="7">
      <t>ガツ</t>
    </rPh>
    <rPh sb="8" eb="9">
      <t>ニチ</t>
    </rPh>
    <phoneticPr fontId="2"/>
  </si>
  <si>
    <t>・変更日：６月４日
・取りやめ</t>
    <rPh sb="1" eb="4">
      <t>ヘンコウビ</t>
    </rPh>
    <rPh sb="6" eb="7">
      <t>ガツ</t>
    </rPh>
    <rPh sb="8" eb="9">
      <t>ニチ</t>
    </rPh>
    <rPh sb="11" eb="12">
      <t>ト</t>
    </rPh>
    <phoneticPr fontId="2"/>
  </si>
  <si>
    <t>・変更日：６月４日
・課題：▲</t>
    <rPh sb="1" eb="4">
      <t>ヘンコウビ</t>
    </rPh>
    <rPh sb="6" eb="7">
      <t>ガツ</t>
    </rPh>
    <rPh sb="8" eb="9">
      <t>ニチ</t>
    </rPh>
    <rPh sb="11" eb="13">
      <t>カダイ</t>
    </rPh>
    <phoneticPr fontId="4"/>
  </si>
  <si>
    <t>・変更日：６月４日
・取りやめ</t>
    <rPh sb="1" eb="4">
      <t>ヘンコウビ</t>
    </rPh>
    <rPh sb="6" eb="7">
      <t>ガツ</t>
    </rPh>
    <rPh sb="8" eb="9">
      <t>ニチ</t>
    </rPh>
    <phoneticPr fontId="2"/>
  </si>
  <si>
    <t>　桜木の里南入口実施設計委託</t>
    <rPh sb="1" eb="3">
      <t>サクラギ</t>
    </rPh>
    <rPh sb="4" eb="5">
      <t>サト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</si>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</sst>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3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9" xfId="3" applyFont="1" applyFill="1" applyBorder="1" applyAlignment="1" applyProtection="1">
      <alignment horizontal="left" vertical="center" wrapText="1"/>
      <protection locked="0"/>
    </xf>
    <xf numFmtId="0" fontId="3" fillId="2" borderId="21" xfId="1" applyFont="1" applyFill="1" applyBorder="1" applyAlignment="1">
      <alignment horizontal="center" vertical="center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0" fontId="8" fillId="0" borderId="25" xfId="3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6" xfId="3" applyNumberFormat="1" applyFont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604/05&#25552;&#20986;&#12539;HP/20_&#12304;&#23500;&#30000;&#26519;&#22303;&#26408;&#20107;&#21209;&#25152;&#12305;_Excel&#35519;&#26360;_&#24314;&#12467;&#12531;_202506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24"/>
  <sheetViews>
    <sheetView showGridLines="0" tabSelected="1" view="pageBreakPreview" zoomScale="85" zoomScaleNormal="55" zoomScaleSheetLayoutView="85" workbookViewId="0">
      <pane ySplit="6" topLeftCell="A7" activePane="bottomLeft" state="frozen"/>
      <selection activeCell="W8" sqref="W8:W10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45" style="1" customWidth="1"/>
    <col min="11" max="11" width="13.25" style="1" customWidth="1"/>
    <col min="12" max="12" width="37.25" style="1" customWidth="1"/>
    <col min="13" max="13" width="13.25" style="1" customWidth="1"/>
    <col min="14" max="14" width="18.75" style="1" customWidth="1"/>
    <col min="15" max="16" width="12.375" style="2" customWidth="1"/>
    <col min="17" max="17" width="37.125" style="1" customWidth="1"/>
    <col min="18" max="19" width="11.5" style="2" customWidth="1"/>
    <col min="20" max="20" width="13.25" style="1" customWidth="1"/>
    <col min="21" max="21" width="16.875" style="1" customWidth="1"/>
    <col min="22" max="22" width="41.125" style="1" customWidth="1"/>
    <col min="23" max="23" width="49.62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71" t="s">
        <v>0</v>
      </c>
      <c r="C2" s="59" t="s">
        <v>44</v>
      </c>
      <c r="D2" s="59" t="s">
        <v>45</v>
      </c>
      <c r="E2" s="59" t="s">
        <v>46</v>
      </c>
      <c r="F2" s="74" t="s">
        <v>1</v>
      </c>
      <c r="G2" s="75"/>
      <c r="H2" s="75"/>
      <c r="I2" s="75"/>
      <c r="J2" s="75"/>
      <c r="K2" s="75"/>
      <c r="L2" s="75"/>
      <c r="M2" s="75"/>
      <c r="N2" s="75"/>
      <c r="O2" s="75"/>
      <c r="P2" s="76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">
      <c r="B3" s="72"/>
      <c r="C3" s="60"/>
      <c r="D3" s="60"/>
      <c r="E3" s="60"/>
      <c r="F3" s="59" t="s">
        <v>47</v>
      </c>
      <c r="G3" s="59" t="s">
        <v>48</v>
      </c>
      <c r="H3" s="62" t="s">
        <v>3</v>
      </c>
      <c r="I3" s="63"/>
      <c r="J3" s="64"/>
      <c r="K3" s="68" t="s">
        <v>4</v>
      </c>
      <c r="L3" s="69"/>
      <c r="M3" s="69"/>
      <c r="N3" s="70"/>
      <c r="O3" s="59" t="s">
        <v>56</v>
      </c>
      <c r="P3" s="59" t="s">
        <v>55</v>
      </c>
      <c r="Q3" s="59" t="s">
        <v>54</v>
      </c>
      <c r="R3" s="59" t="s">
        <v>53</v>
      </c>
      <c r="S3" s="59" t="s">
        <v>58</v>
      </c>
      <c r="T3" s="59" t="s">
        <v>57</v>
      </c>
      <c r="U3" s="59" t="s">
        <v>59</v>
      </c>
      <c r="V3" s="59" t="s">
        <v>60</v>
      </c>
      <c r="W3" s="59" t="s">
        <v>61</v>
      </c>
      <c r="X3" s="59" t="s">
        <v>62</v>
      </c>
    </row>
    <row r="4" spans="2:24" s="6" customFormat="1" ht="15" customHeight="1" x14ac:dyDescent="0.4">
      <c r="B4" s="72"/>
      <c r="C4" s="60"/>
      <c r="D4" s="60"/>
      <c r="E4" s="60"/>
      <c r="F4" s="60"/>
      <c r="G4" s="60"/>
      <c r="H4" s="65"/>
      <c r="I4" s="66"/>
      <c r="J4" s="67"/>
      <c r="K4" s="68" t="s">
        <v>5</v>
      </c>
      <c r="L4" s="70"/>
      <c r="M4" s="68" t="s">
        <v>6</v>
      </c>
      <c r="N4" s="7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 spans="2:24" s="6" customFormat="1" ht="66" customHeight="1" x14ac:dyDescent="0.4">
      <c r="B5" s="73"/>
      <c r="C5" s="61"/>
      <c r="D5" s="61"/>
      <c r="E5" s="61"/>
      <c r="F5" s="61"/>
      <c r="G5" s="61"/>
      <c r="H5" s="7" t="s">
        <v>49</v>
      </c>
      <c r="I5" s="7" t="s">
        <v>133</v>
      </c>
      <c r="J5" s="7" t="s">
        <v>52</v>
      </c>
      <c r="K5" s="7" t="s">
        <v>51</v>
      </c>
      <c r="L5" s="7" t="s">
        <v>50</v>
      </c>
      <c r="M5" s="7" t="s">
        <v>51</v>
      </c>
      <c r="N5" s="7" t="s">
        <v>50</v>
      </c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2:24" s="3" customFormat="1" ht="15" customHeight="1" x14ac:dyDescent="0.4">
      <c r="B6" s="8"/>
      <c r="C6" s="9"/>
      <c r="D6" s="9"/>
      <c r="E6" s="14"/>
      <c r="F6" s="10"/>
      <c r="G6" s="15"/>
      <c r="H6" s="15"/>
      <c r="I6" s="16"/>
      <c r="J6" s="10"/>
      <c r="K6" s="11"/>
      <c r="L6" s="11"/>
      <c r="M6" s="17"/>
      <c r="N6" s="17"/>
      <c r="O6" s="12"/>
      <c r="P6" s="12"/>
      <c r="Q6" s="10"/>
      <c r="R6" s="9"/>
      <c r="S6" s="9"/>
      <c r="T6" s="18"/>
      <c r="U6" s="12"/>
      <c r="V6" s="12"/>
      <c r="W6" s="13"/>
      <c r="X6" s="19"/>
    </row>
    <row r="7" spans="2:24" s="3" customFormat="1" ht="75.75" customHeight="1" x14ac:dyDescent="0.4">
      <c r="B7" s="20">
        <f t="shared" ref="B7:B24" si="0">B6+1</f>
        <v>1</v>
      </c>
      <c r="C7" s="21" t="s">
        <v>9</v>
      </c>
      <c r="D7" s="22" t="s">
        <v>63</v>
      </c>
      <c r="E7" s="23">
        <v>45741</v>
      </c>
      <c r="F7" s="24" t="s">
        <v>8</v>
      </c>
      <c r="G7" s="24" t="s">
        <v>16</v>
      </c>
      <c r="H7" s="25" t="s">
        <v>37</v>
      </c>
      <c r="I7" s="26" t="str">
        <f>VLOOKUP(H7,'[3]（３）路河川マスタ'!$E$2:$F$7494,2,FALSE)</f>
        <v>主要地方道　大阪中央環状線</v>
      </c>
      <c r="J7" s="27" t="s">
        <v>70</v>
      </c>
      <c r="K7" s="21" t="s">
        <v>28</v>
      </c>
      <c r="L7" s="28" t="s">
        <v>78</v>
      </c>
      <c r="M7" s="29"/>
      <c r="N7" s="30"/>
      <c r="O7" s="31" t="s">
        <v>29</v>
      </c>
      <c r="P7" s="32"/>
      <c r="Q7" s="29" t="s">
        <v>85</v>
      </c>
      <c r="R7" s="33" t="s">
        <v>10</v>
      </c>
      <c r="S7" s="33" t="s">
        <v>18</v>
      </c>
      <c r="T7" s="34" t="s">
        <v>14</v>
      </c>
      <c r="U7" s="35"/>
      <c r="V7" s="36" t="s">
        <v>92</v>
      </c>
      <c r="W7" s="35" t="s">
        <v>128</v>
      </c>
      <c r="X7" s="37" t="str">
        <f>G7</f>
        <v>富田林土木事務所</v>
      </c>
    </row>
    <row r="8" spans="2:24" s="3" customFormat="1" ht="75.75" customHeight="1" x14ac:dyDescent="0.4">
      <c r="B8" s="20">
        <f t="shared" si="0"/>
        <v>2</v>
      </c>
      <c r="C8" s="21" t="s">
        <v>9</v>
      </c>
      <c r="D8" s="22" t="s">
        <v>64</v>
      </c>
      <c r="E8" s="23">
        <v>45741</v>
      </c>
      <c r="F8" s="24" t="s">
        <v>8</v>
      </c>
      <c r="G8" s="24" t="s">
        <v>16</v>
      </c>
      <c r="H8" s="25" t="s">
        <v>35</v>
      </c>
      <c r="I8" s="26" t="str">
        <f>VLOOKUP(H8,'[3]（３）路河川マスタ'!$E$2:$F$7494,2,FALSE)</f>
        <v>一般国道　１７０号</v>
      </c>
      <c r="J8" s="27" t="s">
        <v>71</v>
      </c>
      <c r="K8" s="21" t="s">
        <v>23</v>
      </c>
      <c r="L8" s="28" t="s">
        <v>77</v>
      </c>
      <c r="M8" s="29"/>
      <c r="N8" s="30"/>
      <c r="O8" s="31" t="s">
        <v>25</v>
      </c>
      <c r="P8" s="32"/>
      <c r="Q8" s="29" t="s">
        <v>86</v>
      </c>
      <c r="R8" s="38" t="s">
        <v>12</v>
      </c>
      <c r="S8" s="33" t="s">
        <v>15</v>
      </c>
      <c r="T8" s="37" t="s">
        <v>11</v>
      </c>
      <c r="U8" s="35"/>
      <c r="V8" s="36" t="s">
        <v>93</v>
      </c>
      <c r="W8" s="35" t="s">
        <v>128</v>
      </c>
      <c r="X8" s="37" t="str">
        <f>G8</f>
        <v>富田林土木事務所</v>
      </c>
    </row>
    <row r="9" spans="2:24" s="3" customFormat="1" ht="75.75" customHeight="1" x14ac:dyDescent="0.4">
      <c r="B9" s="20">
        <f>B8+1</f>
        <v>3</v>
      </c>
      <c r="C9" s="21" t="s">
        <v>9</v>
      </c>
      <c r="D9" s="22" t="s">
        <v>102</v>
      </c>
      <c r="E9" s="23">
        <v>45741</v>
      </c>
      <c r="F9" s="24" t="s">
        <v>8</v>
      </c>
      <c r="G9" s="24" t="s">
        <v>16</v>
      </c>
      <c r="H9" s="25" t="s">
        <v>39</v>
      </c>
      <c r="I9" s="26" t="str">
        <f>VLOOKUP(H9,'[3]（３）路河川マスタ'!$E$2:$F$7494,2,FALSE)</f>
        <v>一級河川　飛鳥川</v>
      </c>
      <c r="J9" s="27" t="s">
        <v>104</v>
      </c>
      <c r="K9" s="21" t="s">
        <v>24</v>
      </c>
      <c r="L9" s="28" t="s">
        <v>105</v>
      </c>
      <c r="M9" s="29"/>
      <c r="N9" s="30"/>
      <c r="O9" s="31" t="s">
        <v>29</v>
      </c>
      <c r="P9" s="32"/>
      <c r="Q9" s="29" t="s">
        <v>108</v>
      </c>
      <c r="R9" s="33" t="s">
        <v>10</v>
      </c>
      <c r="S9" s="33" t="s">
        <v>18</v>
      </c>
      <c r="T9" s="37" t="s">
        <v>14</v>
      </c>
      <c r="U9" s="35"/>
      <c r="V9" s="36" t="s">
        <v>127</v>
      </c>
      <c r="W9" s="36" t="s">
        <v>129</v>
      </c>
      <c r="X9" s="37" t="str">
        <f t="shared" ref="X9:X24" si="1">G9</f>
        <v>富田林土木事務所</v>
      </c>
    </row>
    <row r="10" spans="2:24" s="3" customFormat="1" ht="75.75" customHeight="1" x14ac:dyDescent="0.4">
      <c r="B10" s="20">
        <f t="shared" si="0"/>
        <v>4</v>
      </c>
      <c r="C10" s="21" t="s">
        <v>9</v>
      </c>
      <c r="D10" s="22" t="s">
        <v>115</v>
      </c>
      <c r="E10" s="23">
        <v>45741</v>
      </c>
      <c r="F10" s="24" t="s">
        <v>8</v>
      </c>
      <c r="G10" s="24" t="s">
        <v>16</v>
      </c>
      <c r="H10" s="25" t="s">
        <v>40</v>
      </c>
      <c r="I10" s="26" t="str">
        <f>VLOOKUP(H10,'[3]（３）路河川マスタ'!$E$2:$F$7494,2,FALSE)</f>
        <v>一級河川　大乗川</v>
      </c>
      <c r="J10" s="27" t="s">
        <v>116</v>
      </c>
      <c r="K10" s="21" t="s">
        <v>24</v>
      </c>
      <c r="L10" s="28" t="s">
        <v>107</v>
      </c>
      <c r="M10" s="29"/>
      <c r="N10" s="30"/>
      <c r="O10" s="31" t="s">
        <v>29</v>
      </c>
      <c r="P10" s="32"/>
      <c r="Q10" s="29" t="s">
        <v>108</v>
      </c>
      <c r="R10" s="38" t="s">
        <v>12</v>
      </c>
      <c r="S10" s="38" t="s">
        <v>17</v>
      </c>
      <c r="T10" s="37" t="s">
        <v>14</v>
      </c>
      <c r="U10" s="35"/>
      <c r="V10" s="36" t="s">
        <v>117</v>
      </c>
      <c r="W10" s="35" t="s">
        <v>130</v>
      </c>
      <c r="X10" s="37" t="str">
        <f t="shared" si="1"/>
        <v>富田林土木事務所</v>
      </c>
    </row>
    <row r="11" spans="2:24" s="3" customFormat="1" ht="75.75" customHeight="1" x14ac:dyDescent="0.4">
      <c r="B11" s="20">
        <f t="shared" si="0"/>
        <v>5</v>
      </c>
      <c r="C11" s="21" t="s">
        <v>9</v>
      </c>
      <c r="D11" s="22" t="s">
        <v>103</v>
      </c>
      <c r="E11" s="23">
        <v>45741</v>
      </c>
      <c r="F11" s="24" t="s">
        <v>8</v>
      </c>
      <c r="G11" s="24" t="s">
        <v>16</v>
      </c>
      <c r="H11" s="25" t="s">
        <v>40</v>
      </c>
      <c r="I11" s="26" t="str">
        <f>VLOOKUP(H11,'[3]（３）路河川マスタ'!$E$2:$F$7494,2,FALSE)</f>
        <v>一級河川　大乗川</v>
      </c>
      <c r="J11" s="27" t="s">
        <v>106</v>
      </c>
      <c r="K11" s="21" t="s">
        <v>24</v>
      </c>
      <c r="L11" s="28" t="s">
        <v>107</v>
      </c>
      <c r="M11" s="29"/>
      <c r="N11" s="30"/>
      <c r="O11" s="31" t="s">
        <v>29</v>
      </c>
      <c r="P11" s="32"/>
      <c r="Q11" s="29" t="s">
        <v>109</v>
      </c>
      <c r="R11" s="33" t="s">
        <v>10</v>
      </c>
      <c r="S11" s="33" t="s">
        <v>18</v>
      </c>
      <c r="T11" s="37" t="s">
        <v>14</v>
      </c>
      <c r="U11" s="35"/>
      <c r="V11" s="36" t="s">
        <v>127</v>
      </c>
      <c r="W11" s="36" t="s">
        <v>131</v>
      </c>
      <c r="X11" s="37" t="str">
        <f t="shared" ref="X11:X12" si="2">G11</f>
        <v>富田林土木事務所</v>
      </c>
    </row>
    <row r="12" spans="2:24" s="3" customFormat="1" ht="75.75" customHeight="1" x14ac:dyDescent="0.4">
      <c r="B12" s="20">
        <f t="shared" si="0"/>
        <v>6</v>
      </c>
      <c r="C12" s="21" t="s">
        <v>9</v>
      </c>
      <c r="D12" s="22" t="s">
        <v>118</v>
      </c>
      <c r="E12" s="23">
        <v>45741</v>
      </c>
      <c r="F12" s="24" t="s">
        <v>8</v>
      </c>
      <c r="G12" s="24" t="s">
        <v>16</v>
      </c>
      <c r="H12" s="25" t="s">
        <v>41</v>
      </c>
      <c r="I12" s="26" t="str">
        <f>VLOOKUP(H12,'[3]（３）路河川マスタ'!$E$2:$F$7494,2,FALSE)</f>
        <v>一級河川　梅川</v>
      </c>
      <c r="J12" s="27" t="s">
        <v>119</v>
      </c>
      <c r="K12" s="21" t="s">
        <v>31</v>
      </c>
      <c r="L12" s="28" t="s">
        <v>120</v>
      </c>
      <c r="M12" s="29"/>
      <c r="N12" s="30"/>
      <c r="O12" s="31" t="s">
        <v>30</v>
      </c>
      <c r="P12" s="32"/>
      <c r="Q12" s="29" t="s">
        <v>121</v>
      </c>
      <c r="R12" s="38" t="s">
        <v>12</v>
      </c>
      <c r="S12" s="38" t="s">
        <v>17</v>
      </c>
      <c r="T12" s="37" t="s">
        <v>11</v>
      </c>
      <c r="U12" s="35"/>
      <c r="V12" s="36" t="s">
        <v>117</v>
      </c>
      <c r="W12" s="35" t="s">
        <v>130</v>
      </c>
      <c r="X12" s="37" t="str">
        <f t="shared" si="2"/>
        <v>富田林土木事務所</v>
      </c>
    </row>
    <row r="13" spans="2:24" s="3" customFormat="1" ht="75.75" customHeight="1" x14ac:dyDescent="0.4">
      <c r="B13" s="20">
        <f t="shared" si="0"/>
        <v>7</v>
      </c>
      <c r="C13" s="21" t="s">
        <v>9</v>
      </c>
      <c r="D13" s="22" t="s">
        <v>65</v>
      </c>
      <c r="E13" s="23">
        <v>45741</v>
      </c>
      <c r="F13" s="24" t="s">
        <v>8</v>
      </c>
      <c r="G13" s="24" t="s">
        <v>16</v>
      </c>
      <c r="H13" s="25" t="s">
        <v>34</v>
      </c>
      <c r="I13" s="26" t="str">
        <f>VLOOKUP(H13,'[3]（３）路河川マスタ'!$E$2:$F$7494,2,FALSE)</f>
        <v>一般国道　１６６号</v>
      </c>
      <c r="J13" s="39" t="s">
        <v>72</v>
      </c>
      <c r="K13" s="36" t="s">
        <v>24</v>
      </c>
      <c r="L13" s="40" t="s">
        <v>76</v>
      </c>
      <c r="M13" s="29"/>
      <c r="N13" s="30"/>
      <c r="O13" s="31" t="s">
        <v>29</v>
      </c>
      <c r="P13" s="32"/>
      <c r="Q13" s="29" t="s">
        <v>84</v>
      </c>
      <c r="R13" s="38" t="s">
        <v>12</v>
      </c>
      <c r="S13" s="38" t="s">
        <v>17</v>
      </c>
      <c r="T13" s="37" t="s">
        <v>11</v>
      </c>
      <c r="U13" s="35"/>
      <c r="V13" s="36" t="s">
        <v>94</v>
      </c>
      <c r="W13" s="35" t="s">
        <v>128</v>
      </c>
      <c r="X13" s="37" t="str">
        <f t="shared" si="1"/>
        <v>富田林土木事務所</v>
      </c>
    </row>
    <row r="14" spans="2:24" s="3" customFormat="1" ht="75" customHeight="1" x14ac:dyDescent="0.4">
      <c r="B14" s="20">
        <f t="shared" si="0"/>
        <v>8</v>
      </c>
      <c r="C14" s="21" t="s">
        <v>9</v>
      </c>
      <c r="D14" s="22" t="s">
        <v>66</v>
      </c>
      <c r="E14" s="23">
        <v>45741</v>
      </c>
      <c r="F14" s="24" t="s">
        <v>8</v>
      </c>
      <c r="G14" s="24" t="s">
        <v>16</v>
      </c>
      <c r="H14" s="25" t="s">
        <v>43</v>
      </c>
      <c r="I14" s="26" t="str">
        <f>VLOOKUP(H14,'[3]（３）路河川マスタ'!$E$2:$F$7494,2,FALSE)</f>
        <v>錦織公園</v>
      </c>
      <c r="J14" s="27" t="s">
        <v>132</v>
      </c>
      <c r="K14" s="21" t="s">
        <v>23</v>
      </c>
      <c r="L14" s="28" t="s">
        <v>79</v>
      </c>
      <c r="M14" s="29"/>
      <c r="N14" s="30"/>
      <c r="O14" s="31" t="s">
        <v>29</v>
      </c>
      <c r="P14" s="32"/>
      <c r="Q14" s="29" t="s">
        <v>87</v>
      </c>
      <c r="R14" s="38" t="s">
        <v>10</v>
      </c>
      <c r="S14" s="33" t="s">
        <v>15</v>
      </c>
      <c r="T14" s="37" t="s">
        <v>11</v>
      </c>
      <c r="U14" s="35"/>
      <c r="V14" s="36" t="s">
        <v>93</v>
      </c>
      <c r="W14" s="35" t="s">
        <v>128</v>
      </c>
      <c r="X14" s="37" t="str">
        <f t="shared" si="1"/>
        <v>富田林土木事務所</v>
      </c>
    </row>
    <row r="15" spans="2:24" s="3" customFormat="1" ht="75.75" customHeight="1" x14ac:dyDescent="0.4">
      <c r="B15" s="20">
        <f t="shared" si="0"/>
        <v>9</v>
      </c>
      <c r="C15" s="21" t="s">
        <v>9</v>
      </c>
      <c r="D15" s="22" t="s">
        <v>110</v>
      </c>
      <c r="E15" s="23">
        <v>45741</v>
      </c>
      <c r="F15" s="24" t="s">
        <v>8</v>
      </c>
      <c r="G15" s="24" t="s">
        <v>16</v>
      </c>
      <c r="H15" s="41" t="s">
        <v>41</v>
      </c>
      <c r="I15" s="42" t="str">
        <f>VLOOKUP(H15,'[3]（３）路河川マスタ'!$E$2:$F$7494,2,FALSE)</f>
        <v>一級河川　梅川</v>
      </c>
      <c r="J15" s="39" t="s">
        <v>99</v>
      </c>
      <c r="K15" s="21" t="s">
        <v>32</v>
      </c>
      <c r="L15" s="40" t="s">
        <v>112</v>
      </c>
      <c r="M15" s="29"/>
      <c r="N15" s="30"/>
      <c r="O15" s="31" t="s">
        <v>25</v>
      </c>
      <c r="P15" s="32"/>
      <c r="Q15" s="40" t="s">
        <v>101</v>
      </c>
      <c r="R15" s="38" t="s">
        <v>12</v>
      </c>
      <c r="S15" s="38" t="s">
        <v>17</v>
      </c>
      <c r="T15" s="37" t="s">
        <v>11</v>
      </c>
      <c r="U15" s="35"/>
      <c r="V15" s="36" t="s">
        <v>113</v>
      </c>
      <c r="W15" s="35" t="s">
        <v>128</v>
      </c>
      <c r="X15" s="37" t="str">
        <f t="shared" si="1"/>
        <v>富田林土木事務所</v>
      </c>
    </row>
    <row r="16" spans="2:24" s="3" customFormat="1" ht="75" customHeight="1" x14ac:dyDescent="0.4">
      <c r="B16" s="20">
        <f t="shared" si="0"/>
        <v>10</v>
      </c>
      <c r="C16" s="21" t="s">
        <v>9</v>
      </c>
      <c r="D16" s="22" t="s">
        <v>111</v>
      </c>
      <c r="E16" s="23">
        <v>45741</v>
      </c>
      <c r="F16" s="24" t="s">
        <v>8</v>
      </c>
      <c r="G16" s="24" t="s">
        <v>16</v>
      </c>
      <c r="H16" s="25" t="s">
        <v>40</v>
      </c>
      <c r="I16" s="26" t="str">
        <f>VLOOKUP(H16,'[3]（３）路河川マスタ'!$E$2:$F$7494,2,FALSE)</f>
        <v>一級河川　大乗川</v>
      </c>
      <c r="J16" s="27" t="s">
        <v>114</v>
      </c>
      <c r="K16" s="21" t="s">
        <v>24</v>
      </c>
      <c r="L16" s="28" t="s">
        <v>107</v>
      </c>
      <c r="M16" s="29"/>
      <c r="N16" s="30"/>
      <c r="O16" s="31" t="s">
        <v>26</v>
      </c>
      <c r="P16" s="32"/>
      <c r="Q16" s="29" t="s">
        <v>89</v>
      </c>
      <c r="R16" s="33" t="s">
        <v>10</v>
      </c>
      <c r="S16" s="33" t="s">
        <v>18</v>
      </c>
      <c r="T16" s="37" t="s">
        <v>11</v>
      </c>
      <c r="U16" s="35"/>
      <c r="V16" s="36" t="s">
        <v>127</v>
      </c>
      <c r="W16" s="36" t="s">
        <v>129</v>
      </c>
      <c r="X16" s="37" t="str">
        <f t="shared" si="1"/>
        <v>富田林土木事務所</v>
      </c>
    </row>
    <row r="17" spans="2:24" s="3" customFormat="1" ht="75.75" customHeight="1" x14ac:dyDescent="0.4">
      <c r="B17" s="20">
        <f t="shared" si="0"/>
        <v>11</v>
      </c>
      <c r="C17" s="21" t="s">
        <v>9</v>
      </c>
      <c r="D17" s="22" t="s">
        <v>67</v>
      </c>
      <c r="E17" s="23">
        <v>45770</v>
      </c>
      <c r="F17" s="24" t="s">
        <v>8</v>
      </c>
      <c r="G17" s="24" t="s">
        <v>16</v>
      </c>
      <c r="H17" s="25" t="s">
        <v>43</v>
      </c>
      <c r="I17" s="26" t="str">
        <f>VLOOKUP(H17,'[3]（３）路河川マスタ'!$E$2:$F$7494,2,FALSE)</f>
        <v>錦織公園</v>
      </c>
      <c r="J17" s="27" t="s">
        <v>73</v>
      </c>
      <c r="K17" s="21" t="s">
        <v>23</v>
      </c>
      <c r="L17" s="28" t="s">
        <v>79</v>
      </c>
      <c r="M17" s="29"/>
      <c r="N17" s="30"/>
      <c r="O17" s="31" t="s">
        <v>25</v>
      </c>
      <c r="P17" s="32"/>
      <c r="Q17" s="40" t="s">
        <v>88</v>
      </c>
      <c r="R17" s="33" t="s">
        <v>10</v>
      </c>
      <c r="S17" s="33" t="s">
        <v>13</v>
      </c>
      <c r="T17" s="37" t="s">
        <v>11</v>
      </c>
      <c r="U17" s="35"/>
      <c r="V17" s="36" t="s">
        <v>95</v>
      </c>
      <c r="W17" s="35" t="s">
        <v>128</v>
      </c>
      <c r="X17" s="37" t="str">
        <f t="shared" si="1"/>
        <v>富田林土木事務所</v>
      </c>
    </row>
    <row r="18" spans="2:24" s="3" customFormat="1" ht="75.75" customHeight="1" x14ac:dyDescent="0.4">
      <c r="B18" s="20">
        <f t="shared" si="0"/>
        <v>12</v>
      </c>
      <c r="C18" s="21" t="s">
        <v>9</v>
      </c>
      <c r="D18" s="22" t="s">
        <v>68</v>
      </c>
      <c r="E18" s="23">
        <v>45798</v>
      </c>
      <c r="F18" s="24" t="s">
        <v>8</v>
      </c>
      <c r="G18" s="24" t="s">
        <v>16</v>
      </c>
      <c r="H18" s="25" t="s">
        <v>36</v>
      </c>
      <c r="I18" s="26" t="str">
        <f>VLOOKUP(H18,'[3]（３）路河川マスタ'!$E$2:$F$7494,2,FALSE)</f>
        <v>一般国道　（旧）１７０号</v>
      </c>
      <c r="J18" s="27" t="s">
        <v>81</v>
      </c>
      <c r="K18" s="21" t="s">
        <v>27</v>
      </c>
      <c r="L18" s="40" t="s">
        <v>83</v>
      </c>
      <c r="M18" s="29"/>
      <c r="N18" s="30"/>
      <c r="O18" s="31" t="s">
        <v>25</v>
      </c>
      <c r="P18" s="32"/>
      <c r="Q18" s="40" t="s">
        <v>90</v>
      </c>
      <c r="R18" s="38" t="s">
        <v>10</v>
      </c>
      <c r="S18" s="33" t="s">
        <v>17</v>
      </c>
      <c r="T18" s="37" t="s">
        <v>11</v>
      </c>
      <c r="U18" s="35"/>
      <c r="V18" s="36" t="s">
        <v>96</v>
      </c>
      <c r="W18" s="35" t="s">
        <v>128</v>
      </c>
      <c r="X18" s="37" t="str">
        <f t="shared" si="1"/>
        <v>富田林土木事務所</v>
      </c>
    </row>
    <row r="19" spans="2:24" s="3" customFormat="1" ht="75.75" customHeight="1" x14ac:dyDescent="0.4">
      <c r="B19" s="20">
        <f t="shared" si="0"/>
        <v>13</v>
      </c>
      <c r="C19" s="21" t="s">
        <v>9</v>
      </c>
      <c r="D19" s="22" t="s">
        <v>69</v>
      </c>
      <c r="E19" s="23">
        <v>45798</v>
      </c>
      <c r="F19" s="24" t="s">
        <v>8</v>
      </c>
      <c r="G19" s="24" t="s">
        <v>16</v>
      </c>
      <c r="H19" s="25" t="s">
        <v>36</v>
      </c>
      <c r="I19" s="26" t="str">
        <f>VLOOKUP(H19,'[3]（３）路河川マスタ'!$E$2:$F$7494,2,FALSE)</f>
        <v>一般国道　（旧）１７０号</v>
      </c>
      <c r="J19" s="27" t="s">
        <v>82</v>
      </c>
      <c r="K19" s="21" t="s">
        <v>27</v>
      </c>
      <c r="L19" s="40" t="s">
        <v>83</v>
      </c>
      <c r="M19" s="29"/>
      <c r="N19" s="30"/>
      <c r="O19" s="31" t="s">
        <v>26</v>
      </c>
      <c r="P19" s="32"/>
      <c r="Q19" s="29" t="s">
        <v>91</v>
      </c>
      <c r="R19" s="33" t="s">
        <v>12</v>
      </c>
      <c r="S19" s="33" t="s">
        <v>19</v>
      </c>
      <c r="T19" s="37" t="s">
        <v>11</v>
      </c>
      <c r="U19" s="35"/>
      <c r="V19" s="36" t="s">
        <v>97</v>
      </c>
      <c r="W19" s="35" t="s">
        <v>128</v>
      </c>
      <c r="X19" s="37" t="str">
        <f t="shared" si="1"/>
        <v>富田林土木事務所</v>
      </c>
    </row>
    <row r="20" spans="2:24" s="3" customFormat="1" ht="89.25" customHeight="1" x14ac:dyDescent="0.4">
      <c r="B20" s="20">
        <f t="shared" si="0"/>
        <v>14</v>
      </c>
      <c r="C20" s="21" t="s">
        <v>7</v>
      </c>
      <c r="D20" s="22"/>
      <c r="E20" s="23">
        <v>45812</v>
      </c>
      <c r="F20" s="24" t="s">
        <v>8</v>
      </c>
      <c r="G20" s="24" t="s">
        <v>16</v>
      </c>
      <c r="H20" s="25" t="s">
        <v>34</v>
      </c>
      <c r="I20" s="26" t="str">
        <f>VLOOKUP(H20,'[3]（３）路河川マスタ'!$E$2:$F$7494,2,FALSE)</f>
        <v>一般国道　１６６号</v>
      </c>
      <c r="J20" s="27" t="s">
        <v>74</v>
      </c>
      <c r="K20" s="21" t="s">
        <v>23</v>
      </c>
      <c r="L20" s="28" t="s">
        <v>80</v>
      </c>
      <c r="M20" s="29"/>
      <c r="N20" s="30"/>
      <c r="O20" s="31" t="s">
        <v>29</v>
      </c>
      <c r="P20" s="32"/>
      <c r="Q20" s="29" t="s">
        <v>84</v>
      </c>
      <c r="R20" s="33" t="s">
        <v>12</v>
      </c>
      <c r="S20" s="33" t="s">
        <v>17</v>
      </c>
      <c r="T20" s="37" t="s">
        <v>11</v>
      </c>
      <c r="U20" s="35"/>
      <c r="V20" s="35"/>
      <c r="W20" s="35" t="s">
        <v>98</v>
      </c>
      <c r="X20" s="37" t="str">
        <f t="shared" si="1"/>
        <v>富田林土木事務所</v>
      </c>
    </row>
    <row r="21" spans="2:24" s="3" customFormat="1" ht="75.75" customHeight="1" x14ac:dyDescent="0.4">
      <c r="B21" s="20">
        <f t="shared" si="0"/>
        <v>15</v>
      </c>
      <c r="C21" s="21" t="s">
        <v>7</v>
      </c>
      <c r="D21" s="22"/>
      <c r="E21" s="23">
        <v>45812</v>
      </c>
      <c r="F21" s="24" t="s">
        <v>8</v>
      </c>
      <c r="G21" s="24" t="s">
        <v>16</v>
      </c>
      <c r="H21" s="25" t="s">
        <v>43</v>
      </c>
      <c r="I21" s="26" t="str">
        <f>VLOOKUP(H21,'[3]（３）路河川マスタ'!$E$2:$F$7494,2,FALSE)</f>
        <v>錦織公園</v>
      </c>
      <c r="J21" s="27" t="s">
        <v>75</v>
      </c>
      <c r="K21" s="21" t="s">
        <v>23</v>
      </c>
      <c r="L21" s="28" t="s">
        <v>79</v>
      </c>
      <c r="M21" s="29"/>
      <c r="N21" s="30"/>
      <c r="O21" s="31" t="s">
        <v>26</v>
      </c>
      <c r="P21" s="32"/>
      <c r="Q21" s="29" t="s">
        <v>89</v>
      </c>
      <c r="R21" s="33" t="s">
        <v>12</v>
      </c>
      <c r="S21" s="33" t="s">
        <v>13</v>
      </c>
      <c r="T21" s="37" t="s">
        <v>11</v>
      </c>
      <c r="U21" s="35"/>
      <c r="V21" s="35"/>
      <c r="W21" s="35"/>
      <c r="X21" s="37" t="str">
        <f t="shared" si="1"/>
        <v>富田林土木事務所</v>
      </c>
    </row>
    <row r="22" spans="2:24" s="3" customFormat="1" ht="75.75" customHeight="1" x14ac:dyDescent="0.4">
      <c r="B22" s="20">
        <f t="shared" si="0"/>
        <v>16</v>
      </c>
      <c r="C22" s="21" t="s">
        <v>7</v>
      </c>
      <c r="D22" s="22"/>
      <c r="E22" s="23">
        <v>45812</v>
      </c>
      <c r="F22" s="24" t="s">
        <v>8</v>
      </c>
      <c r="G22" s="24" t="s">
        <v>16</v>
      </c>
      <c r="H22" s="25" t="s">
        <v>38</v>
      </c>
      <c r="I22" s="26" t="str">
        <f>VLOOKUP(H22,'[3]（３）路河川マスタ'!$E$2:$F$7494,2,FALSE)</f>
        <v>一級河川　西除川</v>
      </c>
      <c r="J22" s="27" t="s">
        <v>99</v>
      </c>
      <c r="K22" s="21" t="s">
        <v>22</v>
      </c>
      <c r="L22" s="28" t="s">
        <v>100</v>
      </c>
      <c r="M22" s="29"/>
      <c r="N22" s="30"/>
      <c r="O22" s="31" t="s">
        <v>25</v>
      </c>
      <c r="P22" s="32"/>
      <c r="Q22" s="29" t="s">
        <v>101</v>
      </c>
      <c r="R22" s="33" t="s">
        <v>12</v>
      </c>
      <c r="S22" s="33" t="s">
        <v>17</v>
      </c>
      <c r="T22" s="37" t="s">
        <v>11</v>
      </c>
      <c r="U22" s="35"/>
      <c r="V22" s="35"/>
      <c r="W22" s="35"/>
      <c r="X22" s="37" t="str">
        <f t="shared" si="1"/>
        <v>富田林土木事務所</v>
      </c>
    </row>
    <row r="23" spans="2:24" s="3" customFormat="1" ht="75.75" customHeight="1" x14ac:dyDescent="0.4">
      <c r="B23" s="20">
        <f t="shared" si="0"/>
        <v>17</v>
      </c>
      <c r="C23" s="21" t="s">
        <v>7</v>
      </c>
      <c r="D23" s="22"/>
      <c r="E23" s="23">
        <v>45812</v>
      </c>
      <c r="F23" s="24" t="s">
        <v>8</v>
      </c>
      <c r="G23" s="24" t="s">
        <v>16</v>
      </c>
      <c r="H23" s="25" t="s">
        <v>42</v>
      </c>
      <c r="I23" s="26" t="str">
        <f>VLOOKUP(H23,'[3]（３）路河川マスタ'!$E$2:$F$7494,2,FALSE)</f>
        <v>大和川水系　千早川支川千早川（７）</v>
      </c>
      <c r="J23" s="27" t="s">
        <v>122</v>
      </c>
      <c r="K23" s="21" t="s">
        <v>33</v>
      </c>
      <c r="L23" s="28" t="s">
        <v>123</v>
      </c>
      <c r="M23" s="29"/>
      <c r="N23" s="30"/>
      <c r="O23" s="31" t="s">
        <v>29</v>
      </c>
      <c r="P23" s="32"/>
      <c r="Q23" s="29" t="s">
        <v>126</v>
      </c>
      <c r="R23" s="33" t="s">
        <v>12</v>
      </c>
      <c r="S23" s="33" t="s">
        <v>20</v>
      </c>
      <c r="T23" s="37" t="s">
        <v>14</v>
      </c>
      <c r="U23" s="35"/>
      <c r="V23" s="35"/>
      <c r="W23" s="35"/>
      <c r="X23" s="37" t="str">
        <f t="shared" si="1"/>
        <v>富田林土木事務所</v>
      </c>
    </row>
    <row r="24" spans="2:24" s="3" customFormat="1" ht="75.75" customHeight="1" x14ac:dyDescent="0.4">
      <c r="B24" s="43">
        <f t="shared" si="0"/>
        <v>18</v>
      </c>
      <c r="C24" s="44" t="s">
        <v>7</v>
      </c>
      <c r="D24" s="45"/>
      <c r="E24" s="46">
        <v>45812</v>
      </c>
      <c r="F24" s="47" t="s">
        <v>8</v>
      </c>
      <c r="G24" s="47" t="s">
        <v>16</v>
      </c>
      <c r="H24" s="48"/>
      <c r="I24" s="49"/>
      <c r="J24" s="50" t="s">
        <v>124</v>
      </c>
      <c r="K24" s="44" t="s">
        <v>21</v>
      </c>
      <c r="L24" s="51" t="s">
        <v>125</v>
      </c>
      <c r="M24" s="52"/>
      <c r="N24" s="53"/>
      <c r="O24" s="54" t="s">
        <v>26</v>
      </c>
      <c r="P24" s="55"/>
      <c r="Q24" s="52" t="s">
        <v>89</v>
      </c>
      <c r="R24" s="56" t="s">
        <v>12</v>
      </c>
      <c r="S24" s="56" t="s">
        <v>17</v>
      </c>
      <c r="T24" s="57" t="s">
        <v>11</v>
      </c>
      <c r="U24" s="58"/>
      <c r="V24" s="58"/>
      <c r="W24" s="58"/>
      <c r="X24" s="57" t="str">
        <f t="shared" si="1"/>
        <v>富田林土木事務所</v>
      </c>
    </row>
  </sheetData>
  <autoFilter ref="B6:X6" xr:uid="{0CB99D4F-18C5-4182-870E-7EC412146AF4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24">
    <cfRule type="expression" dxfId="31" priority="17" stopIfTrue="1">
      <formula>#REF!="取込対象外"</formula>
    </cfRule>
  </conditionalFormatting>
  <conditionalFormatting sqref="D7:D24">
    <cfRule type="expression" dxfId="30" priority="15">
      <formula>$C7="新規"</formula>
    </cfRule>
  </conditionalFormatting>
  <conditionalFormatting sqref="E7:E24">
    <cfRule type="expression" dxfId="29" priority="16" stopIfTrue="1">
      <formula>$C7="取込対象外"</formula>
    </cfRule>
  </conditionalFormatting>
  <conditionalFormatting sqref="F7:F24">
    <cfRule type="expression" dxfId="28" priority="24" stopIfTrue="1">
      <formula>#REF!="新規"</formula>
    </cfRule>
    <cfRule type="expression" dxfId="27" priority="25" stopIfTrue="1">
      <formula>#REF!="取込対象外"</formula>
    </cfRule>
    <cfRule type="expression" dxfId="26" priority="26" stopIfTrue="1">
      <formula>#REF!="新規"</formula>
    </cfRule>
    <cfRule type="expression" dxfId="25" priority="27" stopIfTrue="1">
      <formula>#REF!="取込対象外"</formula>
    </cfRule>
  </conditionalFormatting>
  <conditionalFormatting sqref="F7:F24">
    <cfRule type="expression" dxfId="24" priority="18" stopIfTrue="1">
      <formula>#REF!="新規"</formula>
    </cfRule>
    <cfRule type="expression" dxfId="23" priority="19" stopIfTrue="1">
      <formula>#REF!="取込対象外"</formula>
    </cfRule>
  </conditionalFormatting>
  <conditionalFormatting sqref="F7:G24">
    <cfRule type="expression" dxfId="22" priority="28" stopIfTrue="1">
      <formula>#REF!="新規"</formula>
    </cfRule>
    <cfRule type="expression" dxfId="21" priority="29" stopIfTrue="1">
      <formula>#REF!="取込対象外"</formula>
    </cfRule>
  </conditionalFormatting>
  <conditionalFormatting sqref="G7:G24">
    <cfRule type="expression" dxfId="20" priority="30" stopIfTrue="1">
      <formula>#REF!="新規"</formula>
    </cfRule>
    <cfRule type="expression" dxfId="19" priority="31" stopIfTrue="1">
      <formula>#REF!="取込対象外"</formula>
    </cfRule>
    <cfRule type="expression" dxfId="18" priority="32" stopIfTrue="1">
      <formula>#REF!="新規"</formula>
    </cfRule>
    <cfRule type="expression" dxfId="17" priority="33" stopIfTrue="1">
      <formula>#REF!="取込対象外"</formula>
    </cfRule>
    <cfRule type="expression" dxfId="16" priority="34" stopIfTrue="1">
      <formula>#REF!="新規"</formula>
    </cfRule>
    <cfRule type="expression" dxfId="15" priority="35" stopIfTrue="1">
      <formula>#REF!="取込対象外"</formula>
    </cfRule>
  </conditionalFormatting>
  <conditionalFormatting sqref="Q7:T24 H24:O24 V7:W24 J7:O23">
    <cfRule type="expression" dxfId="14" priority="42" stopIfTrue="1">
      <formula>#REF!="取込対象外"</formula>
    </cfRule>
  </conditionalFormatting>
  <conditionalFormatting sqref="O7:O24">
    <cfRule type="expression" dxfId="13" priority="36" stopIfTrue="1">
      <formula>#REF!="取込対象外"</formula>
    </cfRule>
    <cfRule type="expression" dxfId="12" priority="37" stopIfTrue="1">
      <formula>#REF!="新規"</formula>
    </cfRule>
    <cfRule type="expression" dxfId="11" priority="38" stopIfTrue="1">
      <formula>#REF!="取込対象外"</formula>
    </cfRule>
    <cfRule type="expression" dxfId="10" priority="39" stopIfTrue="1">
      <formula>#REF!="新規"</formula>
    </cfRule>
    <cfRule type="expression" dxfId="9" priority="40" stopIfTrue="1">
      <formula>#REF!="取込対象外"</formula>
    </cfRule>
    <cfRule type="expression" dxfId="8" priority="41" stopIfTrue="1">
      <formula>#REF!="新規"</formula>
    </cfRule>
  </conditionalFormatting>
  <conditionalFormatting sqref="O7:O24">
    <cfRule type="expression" dxfId="7" priority="20" stopIfTrue="1">
      <formula>#REF!="新規"</formula>
    </cfRule>
    <cfRule type="expression" dxfId="6" priority="21" stopIfTrue="1">
      <formula>#REF!="取込対象外"</formula>
    </cfRule>
    <cfRule type="expression" dxfId="5" priority="22" stopIfTrue="1">
      <formula>#REF!="新規"</formula>
    </cfRule>
  </conditionalFormatting>
  <conditionalFormatting sqref="Q7:S24 U7:X24">
    <cfRule type="expression" dxfId="4" priority="43" stopIfTrue="1">
      <formula>$T7="無効"</formula>
    </cfRule>
  </conditionalFormatting>
  <conditionalFormatting sqref="P7:P24">
    <cfRule type="expression" dxfId="3" priority="14" stopIfTrue="1">
      <formula>#REF!="取込対象外"</formula>
    </cfRule>
  </conditionalFormatting>
  <conditionalFormatting sqref="U7:U24">
    <cfRule type="expression" dxfId="2" priority="12" stopIfTrue="1">
      <formula>#REF!="取込対象外"</formula>
    </cfRule>
  </conditionalFormatting>
  <conditionalFormatting sqref="X7:X24">
    <cfRule type="expression" dxfId="1" priority="10" stopIfTrue="1">
      <formula>#REF!="取込対象外"</formula>
    </cfRule>
  </conditionalFormatting>
  <conditionalFormatting sqref="H7:I23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24 F7:G24 H24 K7:K24 M7:M24 R7:U24 O7:P24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2025-05-30T04:43:43Z</cp:lastPrinted>
  <dcterms:created xsi:type="dcterms:W3CDTF">2025-01-29T00:33:40Z</dcterms:created>
  <dcterms:modified xsi:type="dcterms:W3CDTF">2025-05-30T04:47:01Z</dcterms:modified>
</cp:coreProperties>
</file>